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625" windowHeight="5055" activeTab="5"/>
  </bookViews>
  <sheets>
    <sheet name="Alea" sheetId="1" r:id="rId1"/>
    <sheet name="Graph" sheetId="2" r:id="rId2"/>
    <sheet name="Spirale" sheetId="3" r:id="rId3"/>
    <sheet name="Relax" sheetId="4" r:id="rId4"/>
    <sheet name="liste" sheetId="5" r:id="rId5"/>
    <sheet name="Enveloppe" sheetId="6" r:id="rId6"/>
  </sheets>
  <definedNames/>
  <calcPr fullCalcOnLoad="1"/>
</workbook>
</file>

<file path=xl/sharedStrings.xml><?xml version="1.0" encoding="utf-8"?>
<sst xmlns="http://schemas.openxmlformats.org/spreadsheetml/2006/main" count="23" uniqueCount="18">
  <si>
    <t>moyenne</t>
  </si>
  <si>
    <t>distance</t>
  </si>
  <si>
    <t>N</t>
  </si>
  <si>
    <t>Ep</t>
  </si>
  <si>
    <t>ln(Ep)</t>
  </si>
  <si>
    <t>sqrt(Ep)</t>
  </si>
  <si>
    <t>minimum</t>
  </si>
  <si>
    <t>ln(Dist)</t>
  </si>
  <si>
    <t>sqrt(Dist)</t>
  </si>
  <si>
    <t>q(spirale)</t>
  </si>
  <si>
    <t>temps pour 1000 itérations (ms)</t>
  </si>
  <si>
    <t>sqrt(t)</t>
  </si>
  <si>
    <t>Les même mais sans titre.</t>
  </si>
  <si>
    <t>Nb iter pour e=0,0005</t>
  </si>
  <si>
    <t>sqrt(Nb ter)</t>
  </si>
  <si>
    <t>temps pour une précisions donnée (ms)</t>
  </si>
  <si>
    <t>Copie pour le rapport.</t>
  </si>
  <si>
    <t>Nb Iter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</si>
</sst>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yyyy"/>
  </numFmts>
  <fonts count="11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5"/>
          <c:w val="0.77875"/>
          <c:h val="0.92525"/>
        </c:manualLayout>
      </c:layout>
      <c:lineChart>
        <c:grouping val="standard"/>
        <c:varyColors val="0"/>
        <c:ser>
          <c:idx val="0"/>
          <c:order val="0"/>
          <c:tx>
            <c:v>moyenne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Alea!$B$5:$B$24</c:f>
              <c:numCache/>
            </c:numRef>
          </c:cat>
          <c:val>
            <c:numRef>
              <c:f>Alea!$C$5:$C$24</c:f>
              <c:numCache/>
            </c:numRef>
          </c:val>
          <c:smooth val="0"/>
        </c:ser>
        <c:ser>
          <c:idx val="1"/>
          <c:order val="1"/>
          <c:tx>
            <c:v>minimum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Alea!$B$5:$B$24</c:f>
              <c:numCache/>
            </c:numRef>
          </c:cat>
          <c:val>
            <c:numRef>
              <c:f>Alea!$D$5:$D$24</c:f>
              <c:numCache/>
            </c:numRef>
          </c:val>
          <c:smooth val="0"/>
        </c:ser>
        <c:axId val="64750233"/>
        <c:axId val="45881186"/>
      </c:lineChart>
      <c:catAx>
        <c:axId val="6475023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881186"/>
        <c:crosses val="autoZero"/>
        <c:auto val="1"/>
        <c:lblOffset val="100"/>
        <c:noMultiLvlLbl val="0"/>
      </c:catAx>
      <c:valAx>
        <c:axId val="4588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0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3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Graph!$F$2:$F$21</c:f>
              <c:numCache/>
            </c:numRef>
          </c:val>
          <c:smooth val="0"/>
        </c:ser>
        <c:marker val="1"/>
        <c:axId val="29076931"/>
        <c:axId val="60365788"/>
      </c:lineChart>
      <c:catAx>
        <c:axId val="29076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auto val="1"/>
        <c:lblOffset val="100"/>
        <c:noMultiLvlLbl val="0"/>
      </c:catAx>
      <c:valAx>
        <c:axId val="6036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.05925"/>
          <c:w val="0.87375"/>
          <c:h val="0.8185"/>
        </c:manualLayout>
      </c:layout>
      <c:lineChart>
        <c:grouping val="standard"/>
        <c:varyColors val="0"/>
        <c:ser>
          <c:idx val="0"/>
          <c:order val="0"/>
          <c:tx>
            <c:v>sqrt(Ep)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Graph!$H$2:$H$21</c:f>
              <c:numCache/>
            </c:numRef>
          </c:val>
          <c:smooth val="0"/>
        </c:ser>
        <c:marker val="1"/>
        <c:axId val="6421181"/>
        <c:axId val="57790630"/>
      </c:lineChart>
      <c:catAx>
        <c:axId val="642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0630"/>
        <c:crosses val="autoZero"/>
        <c:auto val="1"/>
        <c:lblOffset val="100"/>
        <c:noMultiLvlLbl val="0"/>
      </c:catAx>
      <c:valAx>
        <c:axId val="57790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sqrt(V(p))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295"/>
          <c:w val="0.9025"/>
          <c:h val="0.9265"/>
        </c:manualLayout>
      </c:layout>
      <c:lineChart>
        <c:grouping val="standard"/>
        <c:varyColors val="0"/>
        <c:ser>
          <c:idx val="0"/>
          <c:order val="0"/>
          <c:tx>
            <c:v>q(spirale)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Spirale!$B$4:$B$23</c:f>
              <c:numCache/>
            </c:numRef>
          </c:cat>
          <c:val>
            <c:numRef>
              <c:f>Spirale!$C$4:$C$23</c:f>
              <c:numCache/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22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q(p)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53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temps (ms) pour 1000 itérations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Relax!$C$4:$C$23</c:f>
              <c:numCache/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auto val="1"/>
        <c:lblOffset val="40"/>
        <c:noMultiLvlLbl val="0"/>
      </c:catAx>
      <c:valAx>
        <c:axId val="66351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sqrt(temps (ms)) pour 1000 itérations</a:t>
            </a:r>
          </a:p>
        </c:rich>
      </c:tx>
      <c:layout>
        <c:manualLayout>
          <c:xMode val="factor"/>
          <c:yMode val="factor"/>
          <c:x val="-0.002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55"/>
          <c:w val="0.976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Relax!$D$4:$D$23</c:f>
              <c:numCache/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92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sqrt(Nb Iter)</a:t>
            </a:r>
          </a:p>
        </c:rich>
      </c:tx>
      <c:layout>
        <c:manualLayout>
          <c:xMode val="factor"/>
          <c:yMode val="factor"/>
          <c:x val="-0.002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5"/>
          <c:w val="0.976"/>
          <c:h val="0.81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Relax!$F$4:$F$23</c:f>
              <c:numCache/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Nb Iter pour q(p)=0,0005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Relax!$E$4:$E$23</c:f>
              <c:numCache/>
            </c:numRef>
          </c:val>
          <c:smooth val="0"/>
        </c:ser>
        <c:marker val="1"/>
        <c:axId val="40859519"/>
        <c:axId val="32191352"/>
      </c:lineChart>
      <c:catAx>
        <c:axId val="4085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91352"/>
        <c:crosses val="autoZero"/>
        <c:auto val="1"/>
        <c:lblOffset val="40"/>
        <c:noMultiLvlLbl val="0"/>
      </c:catAx>
      <c:valAx>
        <c:axId val="3219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temps pour q(p)=0,0005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Relax!$G$4:$G$23</c:f>
              <c:numCache/>
            </c:numRef>
          </c:val>
          <c:smooth val="0"/>
        </c:ser>
        <c:marker val="1"/>
        <c:axId val="21286713"/>
        <c:axId val="57362690"/>
      </c:line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auto val="1"/>
        <c:lblOffset val="40"/>
        <c:noMultiLvlLbl val="0"/>
      </c:catAx>
      <c:valAx>
        <c:axId val="57362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Relax!$C$4:$C$23</c:f>
              <c:numCache/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40"/>
        <c:noMultiLvlLbl val="0"/>
      </c:catAx>
      <c:valAx>
        <c:axId val="15866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0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Relax!$E$4:$E$23</c:f>
              <c:numCache/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00598"/>
        <c:crosses val="autoZero"/>
        <c:auto val="1"/>
        <c:lblOffset val="40"/>
        <c:noMultiLvlLbl val="0"/>
      </c:catAx>
      <c:valAx>
        <c:axId val="101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Graph!$C$2:$C$21</c:f>
              <c:numCache/>
            </c:numRef>
          </c:val>
          <c:smooth val="0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88556"/>
        <c:crosses val="autoZero"/>
        <c:auto val="1"/>
        <c:lblOffset val="100"/>
        <c:noMultiLvlLbl val="0"/>
      </c:catAx>
      <c:valAx>
        <c:axId val="25388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7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Relax!$B$4:$B$23</c:f>
              <c:numCache/>
            </c:numRef>
          </c:cat>
          <c:val>
            <c:numRef>
              <c:f>Relax!$G$4:$G$23</c:f>
              <c:numCache/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auto val="1"/>
        <c:lblOffset val="4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Graph!$F$2:$F$21</c:f>
              <c:numCache/>
            </c:numRef>
          </c:val>
          <c:smooth val="0"/>
        </c:ser>
        <c:marker val="1"/>
        <c:axId val="27170413"/>
        <c:axId val="43207126"/>
      </c:lineChart>
      <c:cat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7126"/>
        <c:crosses val="autoZero"/>
        <c:auto val="1"/>
        <c:lblOffset val="100"/>
        <c:noMultiLvlLbl val="0"/>
      </c:catAx>
      <c:valAx>
        <c:axId val="4320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0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ln(Ep)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ln(Ep)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Graph!$G$2:$G$21</c:f>
              <c:numCache/>
            </c:numRef>
          </c:val>
          <c:smooth val="0"/>
        </c:ser>
        <c:marker val="1"/>
        <c:axId val="53319815"/>
        <c:axId val="10116288"/>
      </c:lineChart>
      <c:cat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19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sqrt(Ep)</a:t>
            </a:r>
          </a:p>
        </c:rich>
      </c:tx>
      <c:layout>
        <c:manualLayout>
          <c:xMode val="factor"/>
          <c:yMode val="factor"/>
          <c:x val="-0.003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635"/>
          <c:w val="0.8735"/>
          <c:h val="0.714"/>
        </c:manualLayout>
      </c:layout>
      <c:lineChart>
        <c:grouping val="standard"/>
        <c:varyColors val="0"/>
        <c:ser>
          <c:idx val="0"/>
          <c:order val="0"/>
          <c:tx>
            <c:v>sqrt(Ep)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Graph!$H$2:$H$21</c:f>
              <c:numCache/>
            </c:numRef>
          </c:val>
          <c:smooth val="0"/>
        </c:ser>
        <c:marker val="1"/>
        <c:axId val="23937729"/>
        <c:axId val="14112970"/>
      </c:lineChart>
      <c:cat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12970"/>
        <c:crosses val="autoZero"/>
        <c:auto val="1"/>
        <c:lblOffset val="100"/>
        <c:noMultiLvlLbl val="0"/>
      </c:catAx>
      <c:valAx>
        <c:axId val="1411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3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ln(Distance)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ln(dist)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Graph!$D$2:$D$21</c:f>
              <c:numCache/>
            </c:numRef>
          </c:val>
          <c:smooth val="0"/>
        </c:ser>
        <c:marker val="1"/>
        <c:axId val="59907867"/>
        <c:axId val="2299892"/>
      </c:lineChart>
      <c:cat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99892"/>
        <c:crosses val="autoZero"/>
        <c:auto val="1"/>
        <c:lblOffset val="100"/>
        <c:noMultiLvlLbl val="0"/>
      </c:cat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sqrt(Distance)</a:t>
            </a:r>
          </a:p>
        </c:rich>
      </c:tx>
      <c:layout>
        <c:manualLayout>
          <c:xMode val="factor"/>
          <c:yMode val="factor"/>
          <c:x val="-0.003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163"/>
          <c:w val="0.87375"/>
          <c:h val="0.715"/>
        </c:manualLayout>
      </c:layout>
      <c:lineChart>
        <c:grouping val="standard"/>
        <c:varyColors val="0"/>
        <c:ser>
          <c:idx val="0"/>
          <c:order val="0"/>
          <c:tx>
            <c:v>sqrt(Dist)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Graph!$E$2:$E$21</c:f>
              <c:numCache/>
            </c:numRef>
          </c:val>
          <c:smooth val="0"/>
        </c:ser>
        <c:marker val="1"/>
        <c:axId val="20699029"/>
        <c:axId val="52073534"/>
      </c:lineChart>
      <c:cat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sqrt(Distance*N)</a:t>
            </a:r>
          </a:p>
        </c:rich>
      </c:tx>
      <c:layout>
        <c:manualLayout>
          <c:xMode val="factor"/>
          <c:yMode val="factor"/>
          <c:x val="-0.003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25"/>
          <c:y val="0.1625"/>
          <c:w val="0.874"/>
          <c:h val="0.716"/>
        </c:manualLayout>
      </c:layout>
      <c:lineChart>
        <c:grouping val="standard"/>
        <c:varyColors val="0"/>
        <c:ser>
          <c:idx val="0"/>
          <c:order val="0"/>
          <c:tx>
            <c:v>sqrt(Dist/N)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Graph!$J$2:$J$21</c:f>
              <c:numCache/>
            </c:numRef>
          </c:val>
          <c:smooth val="0"/>
        </c:ser>
        <c:marker val="1"/>
        <c:axId val="66008623"/>
        <c:axId val="57206696"/>
      </c:lineChart>
      <c:cat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06696"/>
        <c:crosses val="autoZero"/>
        <c:auto val="1"/>
        <c:lblOffset val="100"/>
        <c:noMultiLvlLbl val="0"/>
      </c:catAx>
      <c:valAx>
        <c:axId val="5720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8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Graph!$B$2:$B$21</c:f>
              <c:numCache/>
            </c:numRef>
          </c:cat>
          <c:val>
            <c:numRef>
              <c:f>Graph!$C$2:$C$21</c:f>
              <c:numCache/>
            </c:numRef>
          </c:val>
          <c:smooth val="0"/>
        </c:ser>
        <c:marker val="1"/>
        <c:axId val="45098217"/>
        <c:axId val="3230770"/>
      </c:lineChart>
      <c:cat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0770"/>
        <c:crosses val="autoZero"/>
        <c:auto val="1"/>
        <c:lblOffset val="100"/>
        <c:noMultiLvlLbl val="0"/>
      </c:catAx>
      <c:valAx>
        <c:axId val="323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98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4</xdr:row>
      <xdr:rowOff>85725</xdr:rowOff>
    </xdr:from>
    <xdr:to>
      <xdr:col>12</xdr:col>
      <xdr:colOff>19050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057650" y="733425"/>
        <a:ext cx="5553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66675</xdr:rowOff>
    </xdr:from>
    <xdr:to>
      <xdr:col>4</xdr:col>
      <xdr:colOff>466725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57175" y="5086350"/>
        <a:ext cx="3771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31</xdr:row>
      <xdr:rowOff>76200</xdr:rowOff>
    </xdr:from>
    <xdr:to>
      <xdr:col>9</xdr:col>
      <xdr:colOff>238125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229100" y="5095875"/>
        <a:ext cx="37814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657225</xdr:colOff>
      <xdr:row>51</xdr:row>
      <xdr:rowOff>123825</xdr:rowOff>
    </xdr:from>
    <xdr:to>
      <xdr:col>9</xdr:col>
      <xdr:colOff>228600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4219575" y="8382000"/>
        <a:ext cx="37814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685800</xdr:colOff>
      <xdr:row>72</xdr:row>
      <xdr:rowOff>38100</xdr:rowOff>
    </xdr:from>
    <xdr:to>
      <xdr:col>9</xdr:col>
      <xdr:colOff>247650</xdr:colOff>
      <xdr:row>91</xdr:row>
      <xdr:rowOff>76200</xdr:rowOff>
    </xdr:to>
    <xdr:graphicFrame>
      <xdr:nvGraphicFramePr>
        <xdr:cNvPr id="4" name="Chart 4"/>
        <xdr:cNvGraphicFramePr/>
      </xdr:nvGraphicFramePr>
      <xdr:xfrm>
        <a:off x="4248150" y="11696700"/>
        <a:ext cx="377190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51</xdr:row>
      <xdr:rowOff>123825</xdr:rowOff>
    </xdr:from>
    <xdr:to>
      <xdr:col>4</xdr:col>
      <xdr:colOff>476250</xdr:colOff>
      <xdr:row>71</xdr:row>
      <xdr:rowOff>38100</xdr:rowOff>
    </xdr:to>
    <xdr:graphicFrame>
      <xdr:nvGraphicFramePr>
        <xdr:cNvPr id="5" name="Chart 5"/>
        <xdr:cNvGraphicFramePr/>
      </xdr:nvGraphicFramePr>
      <xdr:xfrm>
        <a:off x="247650" y="8382000"/>
        <a:ext cx="37909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71</xdr:row>
      <xdr:rowOff>133350</xdr:rowOff>
    </xdr:from>
    <xdr:to>
      <xdr:col>4</xdr:col>
      <xdr:colOff>457200</xdr:colOff>
      <xdr:row>91</xdr:row>
      <xdr:rowOff>19050</xdr:rowOff>
    </xdr:to>
    <xdr:graphicFrame>
      <xdr:nvGraphicFramePr>
        <xdr:cNvPr id="6" name="Chart 6"/>
        <xdr:cNvGraphicFramePr/>
      </xdr:nvGraphicFramePr>
      <xdr:xfrm>
        <a:off x="238125" y="11630025"/>
        <a:ext cx="378142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390525</xdr:colOff>
      <xdr:row>12</xdr:row>
      <xdr:rowOff>123825</xdr:rowOff>
    </xdr:from>
    <xdr:to>
      <xdr:col>16</xdr:col>
      <xdr:colOff>371475</xdr:colOff>
      <xdr:row>32</xdr:row>
      <xdr:rowOff>19050</xdr:rowOff>
    </xdr:to>
    <xdr:graphicFrame>
      <xdr:nvGraphicFramePr>
        <xdr:cNvPr id="7" name="Chart 7"/>
        <xdr:cNvGraphicFramePr/>
      </xdr:nvGraphicFramePr>
      <xdr:xfrm>
        <a:off x="9686925" y="2066925"/>
        <a:ext cx="3790950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16</xdr:col>
      <xdr:colOff>733425</xdr:colOff>
      <xdr:row>58</xdr:row>
      <xdr:rowOff>85725</xdr:rowOff>
    </xdr:to>
    <xdr:graphicFrame>
      <xdr:nvGraphicFramePr>
        <xdr:cNvPr id="8" name="Chart 8"/>
        <xdr:cNvGraphicFramePr/>
      </xdr:nvGraphicFramePr>
      <xdr:xfrm>
        <a:off x="10058400" y="6315075"/>
        <a:ext cx="3781425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60</xdr:row>
      <xdr:rowOff>0</xdr:rowOff>
    </xdr:from>
    <xdr:to>
      <xdr:col>16</xdr:col>
      <xdr:colOff>742950</xdr:colOff>
      <xdr:row>79</xdr:row>
      <xdr:rowOff>76200</xdr:rowOff>
    </xdr:to>
    <xdr:graphicFrame>
      <xdr:nvGraphicFramePr>
        <xdr:cNvPr id="9" name="Chart 9"/>
        <xdr:cNvGraphicFramePr/>
      </xdr:nvGraphicFramePr>
      <xdr:xfrm>
        <a:off x="10058400" y="9715500"/>
        <a:ext cx="3790950" cy="3152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81</xdr:row>
      <xdr:rowOff>0</xdr:rowOff>
    </xdr:from>
    <xdr:to>
      <xdr:col>16</xdr:col>
      <xdr:colOff>733425</xdr:colOff>
      <xdr:row>100</xdr:row>
      <xdr:rowOff>47625</xdr:rowOff>
    </xdr:to>
    <xdr:graphicFrame>
      <xdr:nvGraphicFramePr>
        <xdr:cNvPr id="10" name="Chart 10"/>
        <xdr:cNvGraphicFramePr/>
      </xdr:nvGraphicFramePr>
      <xdr:xfrm>
        <a:off x="10058400" y="13115925"/>
        <a:ext cx="3781425" cy="3124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85725</xdr:rowOff>
    </xdr:from>
    <xdr:to>
      <xdr:col>10</xdr:col>
      <xdr:colOff>219075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190875" y="1057275"/>
        <a:ext cx="4867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24</xdr:row>
      <xdr:rowOff>76200</xdr:rowOff>
    </xdr:from>
    <xdr:to>
      <xdr:col>7</xdr:col>
      <xdr:colOff>581025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438150" y="3962400"/>
        <a:ext cx="79914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45</xdr:row>
      <xdr:rowOff>114300</xdr:rowOff>
    </xdr:from>
    <xdr:to>
      <xdr:col>7</xdr:col>
      <xdr:colOff>600075</xdr:colOff>
      <xdr:row>66</xdr:row>
      <xdr:rowOff>47625</xdr:rowOff>
    </xdr:to>
    <xdr:graphicFrame>
      <xdr:nvGraphicFramePr>
        <xdr:cNvPr id="2" name="Chart 2"/>
        <xdr:cNvGraphicFramePr/>
      </xdr:nvGraphicFramePr>
      <xdr:xfrm>
        <a:off x="447675" y="7400925"/>
        <a:ext cx="80010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18</xdr:col>
      <xdr:colOff>390525</xdr:colOff>
      <xdr:row>66</xdr:row>
      <xdr:rowOff>104775</xdr:rowOff>
    </xdr:to>
    <xdr:graphicFrame>
      <xdr:nvGraphicFramePr>
        <xdr:cNvPr id="3" name="Chart 4"/>
        <xdr:cNvGraphicFramePr/>
      </xdr:nvGraphicFramePr>
      <xdr:xfrm>
        <a:off x="8610600" y="7448550"/>
        <a:ext cx="80105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24</xdr:row>
      <xdr:rowOff>0</xdr:rowOff>
    </xdr:from>
    <xdr:to>
      <xdr:col>19</xdr:col>
      <xdr:colOff>381000</xdr:colOff>
      <xdr:row>44</xdr:row>
      <xdr:rowOff>95250</xdr:rowOff>
    </xdr:to>
    <xdr:graphicFrame>
      <xdr:nvGraphicFramePr>
        <xdr:cNvPr id="4" name="Chart 5"/>
        <xdr:cNvGraphicFramePr/>
      </xdr:nvGraphicFramePr>
      <xdr:xfrm>
        <a:off x="9372600" y="3886200"/>
        <a:ext cx="8001000" cy="3333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20</xdr:col>
      <xdr:colOff>390525</xdr:colOff>
      <xdr:row>23</xdr:row>
      <xdr:rowOff>104775</xdr:rowOff>
    </xdr:to>
    <xdr:graphicFrame>
      <xdr:nvGraphicFramePr>
        <xdr:cNvPr id="5" name="Chart 6"/>
        <xdr:cNvGraphicFramePr/>
      </xdr:nvGraphicFramePr>
      <xdr:xfrm>
        <a:off x="10134600" y="485775"/>
        <a:ext cx="80105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333375</xdr:colOff>
      <xdr:row>74</xdr:row>
      <xdr:rowOff>114300</xdr:rowOff>
    </xdr:from>
    <xdr:to>
      <xdr:col>4</xdr:col>
      <xdr:colOff>419100</xdr:colOff>
      <xdr:row>92</xdr:row>
      <xdr:rowOff>66675</xdr:rowOff>
    </xdr:to>
    <xdr:graphicFrame>
      <xdr:nvGraphicFramePr>
        <xdr:cNvPr id="6" name="Chart 7"/>
        <xdr:cNvGraphicFramePr/>
      </xdr:nvGraphicFramePr>
      <xdr:xfrm>
        <a:off x="333375" y="12096750"/>
        <a:ext cx="441007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819150</xdr:colOff>
      <xdr:row>75</xdr:row>
      <xdr:rowOff>0</xdr:rowOff>
    </xdr:from>
    <xdr:to>
      <xdr:col>9</xdr:col>
      <xdr:colOff>161925</xdr:colOff>
      <xdr:row>92</xdr:row>
      <xdr:rowOff>85725</xdr:rowOff>
    </xdr:to>
    <xdr:graphicFrame>
      <xdr:nvGraphicFramePr>
        <xdr:cNvPr id="7" name="Chart 8"/>
        <xdr:cNvGraphicFramePr/>
      </xdr:nvGraphicFramePr>
      <xdr:xfrm>
        <a:off x="5143500" y="12144375"/>
        <a:ext cx="4391025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285750</xdr:colOff>
      <xdr:row>93</xdr:row>
      <xdr:rowOff>133350</xdr:rowOff>
    </xdr:from>
    <xdr:to>
      <xdr:col>4</xdr:col>
      <xdr:colOff>1323975</xdr:colOff>
      <xdr:row>111</xdr:row>
      <xdr:rowOff>133350</xdr:rowOff>
    </xdr:to>
    <xdr:graphicFrame>
      <xdr:nvGraphicFramePr>
        <xdr:cNvPr id="8" name="Chart 9"/>
        <xdr:cNvGraphicFramePr/>
      </xdr:nvGraphicFramePr>
      <xdr:xfrm>
        <a:off x="285750" y="15192375"/>
        <a:ext cx="53625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"/>
  <sheetViews>
    <sheetView workbookViewId="0" topLeftCell="A1">
      <selection activeCell="B8" sqref="B8"/>
    </sheetView>
  </sheetViews>
  <sheetFormatPr defaultColWidth="11.421875" defaultRowHeight="12.75"/>
  <cols>
    <col min="1" max="1" width="11.7109375" style="0" customWidth="1"/>
    <col min="2" max="2" width="12.28125" style="2" customWidth="1"/>
    <col min="3" max="3" width="14.8515625" style="0" customWidth="1"/>
    <col min="4" max="4" width="13.57421875" style="0" bestFit="1" customWidth="1"/>
  </cols>
  <sheetData>
    <row r="4" spans="2:4" ht="12.75">
      <c r="B4" s="2" t="s">
        <v>2</v>
      </c>
      <c r="C4" t="s">
        <v>0</v>
      </c>
      <c r="D4" s="1" t="s">
        <v>6</v>
      </c>
    </row>
    <row r="5" spans="2:4" ht="12.75">
      <c r="B5" s="2">
        <v>50</v>
      </c>
      <c r="C5">
        <v>0.1613098752</v>
      </c>
      <c r="D5">
        <v>0.045567239</v>
      </c>
    </row>
    <row r="6" spans="2:4" ht="12.75">
      <c r="B6" s="2">
        <v>100</v>
      </c>
      <c r="C6">
        <v>0.1133286131</v>
      </c>
      <c r="D6">
        <v>0.05323613023</v>
      </c>
    </row>
    <row r="7" spans="2:4" ht="12.75">
      <c r="B7" s="2">
        <v>150</v>
      </c>
      <c r="C7">
        <v>0.09208365339</v>
      </c>
      <c r="D7">
        <v>0.04417789487</v>
      </c>
    </row>
    <row r="8" spans="2:4" ht="12.75">
      <c r="B8" s="2">
        <v>200</v>
      </c>
      <c r="C8">
        <v>0.07897705862</v>
      </c>
      <c r="D8">
        <v>0.04306253424</v>
      </c>
    </row>
    <row r="9" spans="2:4" ht="12.75">
      <c r="B9" s="2">
        <v>250</v>
      </c>
      <c r="C9">
        <v>0.07084155019</v>
      </c>
      <c r="D9">
        <v>0.04330546562</v>
      </c>
    </row>
    <row r="10" spans="2:4" ht="12.75">
      <c r="B10" s="2">
        <v>300</v>
      </c>
      <c r="C10">
        <v>0.06436970966</v>
      </c>
      <c r="D10">
        <v>0.04000881503</v>
      </c>
    </row>
    <row r="11" spans="2:4" ht="12.75">
      <c r="B11" s="2">
        <v>350</v>
      </c>
      <c r="C11">
        <v>0.05976124876</v>
      </c>
      <c r="D11">
        <v>0.03816017439</v>
      </c>
    </row>
    <row r="12" spans="2:4" ht="12.75">
      <c r="B12" s="2">
        <v>400</v>
      </c>
      <c r="C12">
        <v>0.05587479367</v>
      </c>
      <c r="D12">
        <v>0.03546696929</v>
      </c>
    </row>
    <row r="13" spans="2:4" ht="12.75">
      <c r="B13" s="2">
        <v>450</v>
      </c>
      <c r="C13">
        <v>0.05253370225</v>
      </c>
      <c r="D13">
        <v>0.03561762236</v>
      </c>
    </row>
    <row r="14" spans="2:4" ht="12.75">
      <c r="B14" s="2">
        <v>500</v>
      </c>
      <c r="C14">
        <v>0.04979171018</v>
      </c>
      <c r="D14">
        <v>0.03575025075</v>
      </c>
    </row>
    <row r="15" spans="2:4" ht="12.75">
      <c r="B15" s="2">
        <v>550</v>
      </c>
      <c r="C15">
        <v>0.04757021951</v>
      </c>
      <c r="D15">
        <v>0.03305110938</v>
      </c>
    </row>
    <row r="16" spans="2:4" ht="12.75">
      <c r="B16" s="2">
        <v>600</v>
      </c>
      <c r="C16">
        <v>0.0454760437</v>
      </c>
      <c r="D16">
        <v>0.03242738702</v>
      </c>
    </row>
    <row r="17" spans="2:4" ht="12.75">
      <c r="B17" s="2">
        <v>650</v>
      </c>
      <c r="C17">
        <v>0.04364435358</v>
      </c>
      <c r="D17">
        <v>0.03143815141</v>
      </c>
    </row>
    <row r="18" spans="2:4" ht="12.75">
      <c r="B18" s="2">
        <v>700</v>
      </c>
      <c r="C18">
        <v>0.04208905769</v>
      </c>
      <c r="D18">
        <v>0.02950713541</v>
      </c>
    </row>
    <row r="19" spans="2:4" ht="12.75">
      <c r="B19" s="2">
        <v>750</v>
      </c>
      <c r="C19">
        <v>0.04063911129</v>
      </c>
      <c r="D19">
        <v>0.02934769493</v>
      </c>
    </row>
    <row r="20" spans="2:4" ht="12.75">
      <c r="B20" s="2">
        <v>800</v>
      </c>
      <c r="C20">
        <v>0.03933762589</v>
      </c>
      <c r="D20">
        <v>0.02814479443</v>
      </c>
    </row>
    <row r="21" spans="2:4" ht="12.75">
      <c r="B21" s="2">
        <v>850</v>
      </c>
      <c r="C21">
        <v>0.03816049739</v>
      </c>
      <c r="D21">
        <v>0.02805870001</v>
      </c>
    </row>
    <row r="22" spans="2:4" ht="12.75">
      <c r="B22" s="2">
        <v>900</v>
      </c>
      <c r="C22">
        <v>0.03708054294</v>
      </c>
      <c r="D22">
        <v>0.02891206163</v>
      </c>
    </row>
    <row r="23" spans="2:4" ht="12.75">
      <c r="B23" s="2">
        <v>950</v>
      </c>
      <c r="C23">
        <v>0.03601596596</v>
      </c>
      <c r="D23">
        <v>0.02685649271</v>
      </c>
    </row>
    <row r="24" spans="2:4" ht="12.75">
      <c r="B24" s="2">
        <v>1000</v>
      </c>
      <c r="C24">
        <v>0.0351111306</v>
      </c>
      <c r="D24">
        <v>0.02696015999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7"/>
  <sheetViews>
    <sheetView workbookViewId="0" topLeftCell="A55">
      <selection activeCell="L56" sqref="L56"/>
    </sheetView>
  </sheetViews>
  <sheetFormatPr defaultColWidth="11.421875" defaultRowHeight="12.75"/>
  <cols>
    <col min="2" max="2" width="14.421875" style="0" customWidth="1"/>
    <col min="3" max="3" width="14.57421875" style="0" customWidth="1"/>
    <col min="4" max="6" width="13.00390625" style="0" customWidth="1"/>
    <col min="7" max="7" width="14.28125" style="0" customWidth="1"/>
  </cols>
  <sheetData>
    <row r="1" spans="2:8" ht="12.75">
      <c r="B1" t="s">
        <v>2</v>
      </c>
      <c r="C1" t="s">
        <v>1</v>
      </c>
      <c r="D1" t="s">
        <v>7</v>
      </c>
      <c r="E1" t="s">
        <v>8</v>
      </c>
      <c r="F1" t="s">
        <v>3</v>
      </c>
      <c r="G1" t="s">
        <v>4</v>
      </c>
      <c r="H1" t="s">
        <v>5</v>
      </c>
    </row>
    <row r="2" spans="2:10" ht="12.75">
      <c r="B2">
        <v>50</v>
      </c>
      <c r="C2">
        <v>0.51059906</v>
      </c>
      <c r="D2">
        <f>LN(C2)</f>
        <v>-0.6721706151478544</v>
      </c>
      <c r="E2">
        <f>SQRT(C2)</f>
        <v>0.7145621456528466</v>
      </c>
      <c r="F2">
        <v>1055.351247</v>
      </c>
      <c r="G2">
        <f>LN(F2)</f>
        <v>6.96162892604445</v>
      </c>
      <c r="H2">
        <f>SQRT(F2)</f>
        <v>32.486170088208304</v>
      </c>
      <c r="J2">
        <f>SQRT(C2*B2)</f>
        <v>5.052717387703373</v>
      </c>
    </row>
    <row r="3" spans="2:10" ht="12.75">
      <c r="B3">
        <v>100</v>
      </c>
      <c r="C3">
        <v>0.36341372</v>
      </c>
      <c r="D3">
        <f aca="true" t="shared" si="0" ref="D3:D21">LN(C3)</f>
        <v>-1.0122133691922997</v>
      </c>
      <c r="E3">
        <f aca="true" t="shared" si="1" ref="E3:E21">SQRT(C3)</f>
        <v>0.6028380545386961</v>
      </c>
      <c r="F3">
        <v>4448.350634</v>
      </c>
      <c r="G3">
        <f aca="true" t="shared" si="2" ref="G3:G21">LN(F3)</f>
        <v>8.40028866240986</v>
      </c>
      <c r="H3">
        <f aca="true" t="shared" si="3" ref="H3:H21">SQRT(F3)</f>
        <v>66.69595665405812</v>
      </c>
      <c r="J3">
        <f aca="true" t="shared" si="4" ref="J3:J21">SQRT(C3*B3)</f>
        <v>6.028380545386962</v>
      </c>
    </row>
    <row r="4" spans="2:10" ht="12.75">
      <c r="B4">
        <v>150</v>
      </c>
      <c r="C4">
        <v>0.29738243</v>
      </c>
      <c r="D4">
        <f t="shared" si="0"/>
        <v>-1.2127363253832064</v>
      </c>
      <c r="E4">
        <f t="shared" si="1"/>
        <v>0.545327818839274</v>
      </c>
      <c r="F4">
        <v>10236.374263</v>
      </c>
      <c r="G4">
        <f t="shared" si="2"/>
        <v>9.233702760014928</v>
      </c>
      <c r="H4">
        <f t="shared" si="3"/>
        <v>101.17496855942186</v>
      </c>
      <c r="J4">
        <f t="shared" si="4"/>
        <v>6.6788744935056235</v>
      </c>
    </row>
    <row r="5" spans="2:10" ht="12.75">
      <c r="B5">
        <v>200</v>
      </c>
      <c r="C5">
        <v>0.25206241</v>
      </c>
      <c r="D5">
        <f t="shared" si="0"/>
        <v>-1.3780785634029158</v>
      </c>
      <c r="E5">
        <f t="shared" si="1"/>
        <v>0.5020581739201145</v>
      </c>
      <c r="F5">
        <v>18439.079282</v>
      </c>
      <c r="G5">
        <f t="shared" si="2"/>
        <v>9.822227565386793</v>
      </c>
      <c r="H5">
        <f t="shared" si="3"/>
        <v>135.79057140317218</v>
      </c>
      <c r="J5">
        <f t="shared" si="4"/>
        <v>7.100174786580961</v>
      </c>
    </row>
    <row r="6" spans="2:10" ht="12.75">
      <c r="B6">
        <v>250</v>
      </c>
      <c r="C6">
        <v>0.23165254</v>
      </c>
      <c r="D6">
        <f t="shared" si="0"/>
        <v>-1.46251670236198</v>
      </c>
      <c r="E6">
        <f t="shared" si="1"/>
        <v>0.4813029607222461</v>
      </c>
      <c r="F6">
        <v>29068.139571</v>
      </c>
      <c r="G6">
        <f t="shared" si="2"/>
        <v>10.277397993259333</v>
      </c>
      <c r="H6">
        <f t="shared" si="3"/>
        <v>170.49381094632145</v>
      </c>
      <c r="J6">
        <f t="shared" si="4"/>
        <v>7.610068002324289</v>
      </c>
    </row>
    <row r="7" spans="2:10" ht="12.75">
      <c r="B7">
        <v>300</v>
      </c>
      <c r="C7">
        <v>0.20930265</v>
      </c>
      <c r="D7">
        <f t="shared" si="0"/>
        <v>-1.5639739883585442</v>
      </c>
      <c r="E7">
        <f t="shared" si="1"/>
        <v>0.4574960655568526</v>
      </c>
      <c r="F7">
        <v>42134.227039</v>
      </c>
      <c r="G7">
        <f t="shared" si="2"/>
        <v>10.648615683170497</v>
      </c>
      <c r="H7">
        <f t="shared" si="3"/>
        <v>205.26623453213145</v>
      </c>
      <c r="J7">
        <f t="shared" si="4"/>
        <v>7.924064298073306</v>
      </c>
    </row>
    <row r="8" spans="2:10" ht="12.75">
      <c r="B8">
        <v>350</v>
      </c>
      <c r="C8">
        <v>0.19551608</v>
      </c>
      <c r="D8">
        <f t="shared" si="0"/>
        <v>-1.6321126522997287</v>
      </c>
      <c r="E8">
        <f t="shared" si="1"/>
        <v>0.44217200273196855</v>
      </c>
      <c r="F8">
        <v>57635.249736</v>
      </c>
      <c r="G8">
        <f t="shared" si="2"/>
        <v>10.961889634087234</v>
      </c>
      <c r="H8">
        <f t="shared" si="3"/>
        <v>240.07342571804986</v>
      </c>
      <c r="J8">
        <f t="shared" si="4"/>
        <v>8.272280701233488</v>
      </c>
    </row>
    <row r="9" spans="2:10" ht="12.75">
      <c r="B9">
        <v>400</v>
      </c>
      <c r="C9">
        <v>0.18294178</v>
      </c>
      <c r="D9">
        <f t="shared" si="0"/>
        <v>-1.6985873188351452</v>
      </c>
      <c r="E9">
        <f t="shared" si="1"/>
        <v>0.4277169391080975</v>
      </c>
      <c r="F9">
        <v>75583.518651</v>
      </c>
      <c r="G9">
        <f t="shared" si="2"/>
        <v>11.232993531138682</v>
      </c>
      <c r="H9">
        <f t="shared" si="3"/>
        <v>274.9245690203042</v>
      </c>
      <c r="J9">
        <f t="shared" si="4"/>
        <v>8.55433878216195</v>
      </c>
    </row>
    <row r="10" spans="2:10" ht="12.75">
      <c r="B10">
        <v>450</v>
      </c>
      <c r="C10">
        <v>0.17253575</v>
      </c>
      <c r="D10">
        <f t="shared" si="0"/>
        <v>-1.7571508176064747</v>
      </c>
      <c r="E10">
        <f t="shared" si="1"/>
        <v>0.41537422885874853</v>
      </c>
      <c r="F10">
        <v>95979.774227</v>
      </c>
      <c r="G10">
        <f t="shared" si="2"/>
        <v>11.471892763117326</v>
      </c>
      <c r="H10">
        <f t="shared" si="3"/>
        <v>309.80602677643316</v>
      </c>
      <c r="J10">
        <f t="shared" si="4"/>
        <v>8.81141801868462</v>
      </c>
    </row>
    <row r="11" spans="2:10" ht="12.75">
      <c r="B11">
        <v>500</v>
      </c>
      <c r="C11">
        <v>0.16340801</v>
      </c>
      <c r="D11">
        <f t="shared" si="0"/>
        <v>-1.8115050769498815</v>
      </c>
      <c r="E11">
        <f t="shared" si="1"/>
        <v>0.40423756628992313</v>
      </c>
      <c r="F11">
        <v>118831.540035</v>
      </c>
      <c r="G11">
        <f t="shared" si="2"/>
        <v>11.685462139184944</v>
      </c>
      <c r="H11">
        <f t="shared" si="3"/>
        <v>344.71950921727654</v>
      </c>
      <c r="J11">
        <f t="shared" si="4"/>
        <v>9.039026772833456</v>
      </c>
    </row>
    <row r="12" spans="2:10" ht="12.75">
      <c r="B12">
        <v>550</v>
      </c>
      <c r="C12">
        <v>0.15688277</v>
      </c>
      <c r="D12">
        <f t="shared" si="0"/>
        <v>-1.8522564404421746</v>
      </c>
      <c r="E12">
        <f t="shared" si="1"/>
        <v>0.39608429658344196</v>
      </c>
      <c r="F12">
        <v>144127.741067</v>
      </c>
      <c r="G12">
        <f t="shared" si="2"/>
        <v>11.878455276068738</v>
      </c>
      <c r="H12">
        <f t="shared" si="3"/>
        <v>379.64159554374436</v>
      </c>
      <c r="J12">
        <f t="shared" si="4"/>
        <v>9.289000134567766</v>
      </c>
    </row>
    <row r="13" spans="2:10" ht="12.75">
      <c r="B13">
        <v>600</v>
      </c>
      <c r="C13">
        <v>0.14987547</v>
      </c>
      <c r="D13">
        <f t="shared" si="0"/>
        <v>-1.8979505296927535</v>
      </c>
      <c r="E13">
        <f t="shared" si="1"/>
        <v>0.38713753370088</v>
      </c>
      <c r="F13">
        <v>171884.319355</v>
      </c>
      <c r="G13">
        <f t="shared" si="2"/>
        <v>12.054576967634848</v>
      </c>
      <c r="H13">
        <f t="shared" si="3"/>
        <v>414.58933820709865</v>
      </c>
      <c r="J13">
        <f t="shared" si="4"/>
        <v>9.482894178466825</v>
      </c>
    </row>
    <row r="14" spans="2:10" ht="12.75">
      <c r="B14">
        <v>650</v>
      </c>
      <c r="C14">
        <v>0.14428867</v>
      </c>
      <c r="D14">
        <f t="shared" si="0"/>
        <v>-1.935939333263448</v>
      </c>
      <c r="E14">
        <f t="shared" si="1"/>
        <v>0.3798534849122751</v>
      </c>
      <c r="F14">
        <v>202098.127479</v>
      </c>
      <c r="G14">
        <f t="shared" si="2"/>
        <v>12.21650863802964</v>
      </c>
      <c r="H14">
        <f t="shared" si="3"/>
        <v>449.5532532181254</v>
      </c>
      <c r="J14">
        <f t="shared" si="4"/>
        <v>9.684401659369566</v>
      </c>
    </row>
    <row r="15" spans="2:10" ht="12.75">
      <c r="B15">
        <v>700</v>
      </c>
      <c r="C15">
        <v>0.13894932</v>
      </c>
      <c r="D15">
        <f t="shared" si="0"/>
        <v>-1.9736460166523069</v>
      </c>
      <c r="E15">
        <f t="shared" si="1"/>
        <v>0.3727590642761085</v>
      </c>
      <c r="F15">
        <v>234773.255094</v>
      </c>
      <c r="G15">
        <f t="shared" si="2"/>
        <v>12.366375455397298</v>
      </c>
      <c r="H15">
        <f t="shared" si="3"/>
        <v>484.5340597873384</v>
      </c>
      <c r="J15">
        <f t="shared" si="4"/>
        <v>9.862277830197241</v>
      </c>
    </row>
    <row r="16" spans="2:10" ht="12.75">
      <c r="B16">
        <v>750</v>
      </c>
      <c r="C16">
        <v>0.13453187</v>
      </c>
      <c r="D16">
        <f t="shared" si="0"/>
        <v>-2.0059541563359944</v>
      </c>
      <c r="E16">
        <f t="shared" si="1"/>
        <v>0.3667858639587954</v>
      </c>
      <c r="F16">
        <v>269906.871288</v>
      </c>
      <c r="G16">
        <f t="shared" si="2"/>
        <v>12.505832257325972</v>
      </c>
      <c r="H16">
        <f t="shared" si="3"/>
        <v>519.5256213970588</v>
      </c>
      <c r="J16">
        <f t="shared" si="4"/>
        <v>10.044844573212668</v>
      </c>
    </row>
    <row r="17" spans="2:10" ht="12.75">
      <c r="B17">
        <v>800</v>
      </c>
      <c r="C17">
        <v>0.12973841</v>
      </c>
      <c r="D17">
        <f t="shared" si="0"/>
        <v>-2.0422350865521146</v>
      </c>
      <c r="E17">
        <f t="shared" si="1"/>
        <v>0.360192184812497</v>
      </c>
      <c r="F17">
        <v>307507.027874</v>
      </c>
      <c r="G17">
        <f t="shared" si="2"/>
        <v>12.636253220842338</v>
      </c>
      <c r="H17">
        <f t="shared" si="3"/>
        <v>554.5331621048465</v>
      </c>
      <c r="J17">
        <f t="shared" si="4"/>
        <v>10.187773456452593</v>
      </c>
    </row>
    <row r="18" spans="2:10" ht="12.75">
      <c r="B18">
        <v>850</v>
      </c>
      <c r="C18">
        <v>0.12613092</v>
      </c>
      <c r="D18">
        <f t="shared" si="0"/>
        <v>-2.070434863847954</v>
      </c>
      <c r="E18">
        <f t="shared" si="1"/>
        <v>0.3551491517658461</v>
      </c>
      <c r="F18">
        <v>347563.738311</v>
      </c>
      <c r="G18">
        <f t="shared" si="2"/>
        <v>12.758703346767666</v>
      </c>
      <c r="H18">
        <f t="shared" si="3"/>
        <v>589.5453657785803</v>
      </c>
      <c r="J18">
        <f t="shared" si="4"/>
        <v>10.354288097208808</v>
      </c>
    </row>
    <row r="19" spans="2:10" ht="12.75">
      <c r="B19">
        <v>900</v>
      </c>
      <c r="C19">
        <v>0.12262231</v>
      </c>
      <c r="D19">
        <f t="shared" si="0"/>
        <v>-2.0986462981364093</v>
      </c>
      <c r="E19">
        <f t="shared" si="1"/>
        <v>0.3501746849787974</v>
      </c>
      <c r="F19">
        <v>390088.51557</v>
      </c>
      <c r="G19">
        <f t="shared" si="2"/>
        <v>12.874128955353624</v>
      </c>
      <c r="H19">
        <f t="shared" si="3"/>
        <v>624.5706649931615</v>
      </c>
      <c r="J19">
        <f t="shared" si="4"/>
        <v>10.505240549363922</v>
      </c>
    </row>
    <row r="20" spans="2:10" ht="12.75">
      <c r="B20">
        <v>950</v>
      </c>
      <c r="C20">
        <v>0.11913125</v>
      </c>
      <c r="D20">
        <f t="shared" si="0"/>
        <v>-2.127529452486891</v>
      </c>
      <c r="E20">
        <f t="shared" si="1"/>
        <v>0.3451539511580303</v>
      </c>
      <c r="F20">
        <v>435078.631791</v>
      </c>
      <c r="G20">
        <f t="shared" si="2"/>
        <v>12.983282056473136</v>
      </c>
      <c r="H20">
        <f t="shared" si="3"/>
        <v>659.6049058269655</v>
      </c>
      <c r="J20">
        <f t="shared" si="4"/>
        <v>10.638359248493162</v>
      </c>
    </row>
    <row r="21" spans="2:10" ht="12.75">
      <c r="B21">
        <v>1000</v>
      </c>
      <c r="C21">
        <v>0.11508587</v>
      </c>
      <c r="D21">
        <f t="shared" si="0"/>
        <v>-2.1620767336052147</v>
      </c>
      <c r="E21">
        <f t="shared" si="1"/>
        <v>0.3392430839383465</v>
      </c>
      <c r="F21">
        <v>482538.039142</v>
      </c>
      <c r="G21">
        <f t="shared" si="2"/>
        <v>13.086815034253657</v>
      </c>
      <c r="H21">
        <f t="shared" si="3"/>
        <v>694.6495801064016</v>
      </c>
      <c r="J21">
        <f t="shared" si="4"/>
        <v>10.727808257048594</v>
      </c>
    </row>
    <row r="37" ht="12.75">
      <c r="M37" t="s">
        <v>12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3"/>
  <sheetViews>
    <sheetView workbookViewId="0" topLeftCell="A1">
      <selection activeCell="D31" sqref="D31"/>
    </sheetView>
  </sheetViews>
  <sheetFormatPr defaultColWidth="11.421875" defaultRowHeight="12.75"/>
  <cols>
    <col min="5" max="5" width="11.00390625" style="0" customWidth="1"/>
    <col min="6" max="6" width="15.140625" style="0" customWidth="1"/>
  </cols>
  <sheetData>
    <row r="3" spans="2:3" ht="12.75">
      <c r="B3" t="s">
        <v>2</v>
      </c>
      <c r="C3" t="s">
        <v>9</v>
      </c>
    </row>
    <row r="4" spans="2:3" ht="12.75">
      <c r="B4">
        <v>50</v>
      </c>
      <c r="C4">
        <v>0.002669812312</v>
      </c>
    </row>
    <row r="5" spans="2:3" ht="12.75">
      <c r="B5">
        <v>100</v>
      </c>
      <c r="C5">
        <v>0.001114940679</v>
      </c>
    </row>
    <row r="6" spans="2:3" ht="12.75">
      <c r="B6">
        <v>150</v>
      </c>
      <c r="C6">
        <v>0.000656709561</v>
      </c>
    </row>
    <row r="7" spans="2:3" ht="12.75">
      <c r="B7">
        <v>200</v>
      </c>
      <c r="C7">
        <v>0.000434432743</v>
      </c>
    </row>
    <row r="8" spans="2:3" ht="12.75">
      <c r="B8">
        <v>250</v>
      </c>
      <c r="C8">
        <v>0.000342230511</v>
      </c>
    </row>
    <row r="9" spans="2:3" ht="12.75">
      <c r="B9">
        <v>300</v>
      </c>
      <c r="C9">
        <v>0.000241256798</v>
      </c>
    </row>
    <row r="10" spans="2:3" ht="12.75">
      <c r="B10">
        <v>350</v>
      </c>
      <c r="C10">
        <v>0.000232726953</v>
      </c>
    </row>
    <row r="11" spans="2:3" ht="12.75">
      <c r="B11">
        <v>400</v>
      </c>
      <c r="C11">
        <v>0.000208721256</v>
      </c>
    </row>
    <row r="12" spans="2:3" ht="12.75">
      <c r="B12">
        <v>450</v>
      </c>
      <c r="C12">
        <v>0.000193756383</v>
      </c>
    </row>
    <row r="13" spans="2:3" ht="12.75">
      <c r="B13">
        <v>500</v>
      </c>
      <c r="C13">
        <v>0.000139052199</v>
      </c>
    </row>
    <row r="14" spans="2:3" ht="12.75">
      <c r="B14">
        <v>550</v>
      </c>
      <c r="C14">
        <v>0.00015961482</v>
      </c>
    </row>
    <row r="15" spans="2:3" ht="12.75">
      <c r="B15">
        <v>600</v>
      </c>
      <c r="C15">
        <v>0.000141763741</v>
      </c>
    </row>
    <row r="16" spans="2:3" ht="12.75">
      <c r="B16">
        <v>650</v>
      </c>
      <c r="C16">
        <v>0.000139234414</v>
      </c>
    </row>
    <row r="17" spans="2:3" ht="12.75">
      <c r="B17">
        <v>700</v>
      </c>
      <c r="C17">
        <v>0.00013505355</v>
      </c>
    </row>
    <row r="18" spans="2:3" ht="12.75">
      <c r="B18">
        <v>750</v>
      </c>
      <c r="C18">
        <v>0.000119680272</v>
      </c>
    </row>
    <row r="19" spans="2:3" ht="12.75">
      <c r="B19">
        <v>800</v>
      </c>
      <c r="C19">
        <v>0.000109646677</v>
      </c>
    </row>
    <row r="20" spans="2:3" ht="12.75">
      <c r="B20">
        <v>850</v>
      </c>
      <c r="C20">
        <v>0.000111232144</v>
      </c>
    </row>
    <row r="21" spans="2:3" ht="12.75">
      <c r="B21">
        <v>900</v>
      </c>
      <c r="C21">
        <v>0.000109585484</v>
      </c>
    </row>
    <row r="22" spans="2:3" ht="12.75">
      <c r="B22">
        <v>950</v>
      </c>
      <c r="C22">
        <v>9.8683362E-05</v>
      </c>
    </row>
    <row r="23" spans="2:3" ht="12.75">
      <c r="B23">
        <v>1000</v>
      </c>
      <c r="C23">
        <v>9.8152454E-05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72"/>
  <sheetViews>
    <sheetView workbookViewId="0" topLeftCell="A10">
      <selection activeCell="E9" sqref="E9"/>
    </sheetView>
  </sheetViews>
  <sheetFormatPr defaultColWidth="11.421875" defaultRowHeight="12.75"/>
  <cols>
    <col min="3" max="3" width="30.57421875" style="0" customWidth="1"/>
    <col min="5" max="6" width="20.7109375" style="0" customWidth="1"/>
    <col min="7" max="7" width="11.421875" style="5" customWidth="1"/>
  </cols>
  <sheetData>
    <row r="3" spans="2:7" ht="12.75">
      <c r="B3" t="s">
        <v>2</v>
      </c>
      <c r="C3" t="s">
        <v>10</v>
      </c>
      <c r="D3" t="s">
        <v>11</v>
      </c>
      <c r="E3" t="s">
        <v>13</v>
      </c>
      <c r="F3" t="s">
        <v>14</v>
      </c>
      <c r="G3" s="5" t="s">
        <v>15</v>
      </c>
    </row>
    <row r="4" spans="2:7" ht="12.75">
      <c r="B4">
        <v>50</v>
      </c>
      <c r="C4">
        <v>75</v>
      </c>
      <c r="D4">
        <f>SQRT(C4)</f>
        <v>8.660254037844387</v>
      </c>
      <c r="E4">
        <v>4416</v>
      </c>
      <c r="F4">
        <f>LN(E4)</f>
        <v>8.392989587956931</v>
      </c>
      <c r="G4" s="5">
        <f>C4*E4/1000</f>
        <v>331.2</v>
      </c>
    </row>
    <row r="5" spans="2:7" ht="12.75">
      <c r="B5">
        <v>100</v>
      </c>
      <c r="C5">
        <v>300</v>
      </c>
      <c r="D5">
        <f aca="true" t="shared" si="0" ref="D5:D23">SQRT(C5)</f>
        <v>17.320508075688775</v>
      </c>
      <c r="E5">
        <v>1396</v>
      </c>
      <c r="F5">
        <f aca="true" t="shared" si="1" ref="F5:F23">LN(E5)</f>
        <v>7.241366283322318</v>
      </c>
      <c r="G5" s="5">
        <f aca="true" t="shared" si="2" ref="G5:G23">C5*E5/1000</f>
        <v>418.8</v>
      </c>
    </row>
    <row r="6" spans="2:7" ht="12.75">
      <c r="B6">
        <v>150</v>
      </c>
      <c r="C6">
        <v>670</v>
      </c>
      <c r="D6">
        <f t="shared" si="0"/>
        <v>25.88435821108957</v>
      </c>
      <c r="E6">
        <v>573</v>
      </c>
      <c r="F6">
        <f t="shared" si="1"/>
        <v>6.35088571671474</v>
      </c>
      <c r="G6" s="5">
        <f t="shared" si="2"/>
        <v>383.91</v>
      </c>
    </row>
    <row r="7" spans="2:7" ht="12.75">
      <c r="B7">
        <v>200</v>
      </c>
      <c r="C7">
        <v>1200</v>
      </c>
      <c r="D7">
        <f t="shared" si="0"/>
        <v>34.64101615137755</v>
      </c>
      <c r="E7">
        <v>308</v>
      </c>
      <c r="F7">
        <f t="shared" si="1"/>
        <v>5.730099782973574</v>
      </c>
      <c r="G7" s="5">
        <f t="shared" si="2"/>
        <v>369.6</v>
      </c>
    </row>
    <row r="8" spans="2:7" ht="12.75">
      <c r="B8">
        <v>250</v>
      </c>
      <c r="C8">
        <v>1890</v>
      </c>
      <c r="D8">
        <f t="shared" si="0"/>
        <v>43.474130238568314</v>
      </c>
      <c r="E8">
        <v>199</v>
      </c>
      <c r="F8">
        <f t="shared" si="1"/>
        <v>5.293304824724492</v>
      </c>
      <c r="G8" s="5">
        <f t="shared" si="2"/>
        <v>376.11</v>
      </c>
    </row>
    <row r="9" spans="2:7" ht="12.75">
      <c r="B9">
        <v>300</v>
      </c>
      <c r="C9">
        <v>2720</v>
      </c>
      <c r="D9">
        <f t="shared" si="0"/>
        <v>52.15361924162119</v>
      </c>
      <c r="E9">
        <v>119</v>
      </c>
      <c r="F9">
        <f t="shared" si="1"/>
        <v>4.77912349311153</v>
      </c>
      <c r="G9" s="5">
        <f t="shared" si="2"/>
        <v>323.68</v>
      </c>
    </row>
    <row r="10" spans="2:7" ht="12.75">
      <c r="B10">
        <v>350</v>
      </c>
      <c r="C10">
        <v>3735</v>
      </c>
      <c r="D10">
        <f t="shared" si="0"/>
        <v>61.11464636239009</v>
      </c>
      <c r="E10">
        <v>100.6</v>
      </c>
      <c r="F10">
        <f t="shared" si="1"/>
        <v>4.611152257665639</v>
      </c>
      <c r="G10" s="5">
        <f t="shared" si="2"/>
        <v>375.741</v>
      </c>
    </row>
    <row r="11" spans="2:7" ht="12.75">
      <c r="B11">
        <v>400</v>
      </c>
      <c r="C11">
        <f>2420*2</f>
        <v>4840</v>
      </c>
      <c r="D11">
        <f t="shared" si="0"/>
        <v>69.57010852370435</v>
      </c>
      <c r="E11">
        <v>78.3</v>
      </c>
      <c r="F11">
        <f t="shared" si="1"/>
        <v>4.360547602996758</v>
      </c>
      <c r="G11" s="5">
        <f t="shared" si="2"/>
        <v>378.972</v>
      </c>
    </row>
    <row r="12" spans="2:7" ht="12.75">
      <c r="B12">
        <v>450</v>
      </c>
      <c r="C12">
        <f>3080*2</f>
        <v>6160</v>
      </c>
      <c r="D12">
        <f t="shared" si="0"/>
        <v>78.48566748139433</v>
      </c>
      <c r="E12">
        <v>66</v>
      </c>
      <c r="F12">
        <f t="shared" si="1"/>
        <v>4.189654742026425</v>
      </c>
      <c r="G12" s="5">
        <f t="shared" si="2"/>
        <v>406.56</v>
      </c>
    </row>
    <row r="13" spans="2:7" ht="12.75">
      <c r="B13">
        <v>500</v>
      </c>
      <c r="C13">
        <f>3830*2</f>
        <v>7660</v>
      </c>
      <c r="D13">
        <f t="shared" si="0"/>
        <v>87.52142594816426</v>
      </c>
      <c r="E13">
        <v>47.35</v>
      </c>
      <c r="F13">
        <f t="shared" si="1"/>
        <v>3.8575668196320874</v>
      </c>
      <c r="G13" s="5">
        <f t="shared" si="2"/>
        <v>362.701</v>
      </c>
    </row>
    <row r="14" spans="2:7" ht="12.75">
      <c r="B14">
        <v>550</v>
      </c>
      <c r="C14">
        <f>4580*2</f>
        <v>9160</v>
      </c>
      <c r="D14">
        <f t="shared" si="0"/>
        <v>95.70788891204319</v>
      </c>
      <c r="E14">
        <v>44.35</v>
      </c>
      <c r="F14">
        <f t="shared" si="1"/>
        <v>3.7921127087555884</v>
      </c>
      <c r="G14" s="5">
        <f t="shared" si="2"/>
        <v>406.246</v>
      </c>
    </row>
    <row r="15" spans="2:7" ht="12.75">
      <c r="B15">
        <v>600</v>
      </c>
      <c r="C15">
        <f>5485*2</f>
        <v>10970</v>
      </c>
      <c r="D15">
        <f t="shared" si="0"/>
        <v>104.7377677822093</v>
      </c>
      <c r="E15">
        <v>37.5</v>
      </c>
      <c r="F15">
        <f t="shared" si="1"/>
        <v>3.624340932976365</v>
      </c>
      <c r="G15" s="5">
        <f t="shared" si="2"/>
        <v>411.375</v>
      </c>
    </row>
    <row r="16" spans="2:7" ht="12.75">
      <c r="B16">
        <v>650</v>
      </c>
      <c r="C16">
        <f>1281*10</f>
        <v>12810</v>
      </c>
      <c r="D16">
        <f t="shared" si="0"/>
        <v>113.18127053536729</v>
      </c>
      <c r="E16">
        <v>34.5</v>
      </c>
      <c r="F16">
        <f t="shared" si="1"/>
        <v>3.5409593240373143</v>
      </c>
      <c r="G16" s="5">
        <f t="shared" si="2"/>
        <v>441.945</v>
      </c>
    </row>
    <row r="17" spans="2:7" ht="12.75">
      <c r="B17">
        <v>700</v>
      </c>
      <c r="C17">
        <f>1515*10</f>
        <v>15150</v>
      </c>
      <c r="D17">
        <f t="shared" si="0"/>
        <v>123.08533625091171</v>
      </c>
      <c r="E17">
        <v>30</v>
      </c>
      <c r="F17">
        <f t="shared" si="1"/>
        <v>3.4011973816621555</v>
      </c>
      <c r="G17" s="5">
        <f t="shared" si="2"/>
        <v>454.5</v>
      </c>
    </row>
    <row r="18" spans="2:7" ht="12.75">
      <c r="B18">
        <v>750</v>
      </c>
      <c r="C18">
        <f>1704*10</f>
        <v>17040</v>
      </c>
      <c r="D18">
        <f t="shared" si="0"/>
        <v>130.53735097664577</v>
      </c>
      <c r="E18">
        <v>27</v>
      </c>
      <c r="F18">
        <f t="shared" si="1"/>
        <v>3.295836866004329</v>
      </c>
      <c r="G18" s="5">
        <f t="shared" si="2"/>
        <v>460.08</v>
      </c>
    </row>
    <row r="19" spans="2:7" ht="12.75">
      <c r="B19">
        <v>800</v>
      </c>
      <c r="C19">
        <v>20000</v>
      </c>
      <c r="D19">
        <f t="shared" si="0"/>
        <v>141.4213562373095</v>
      </c>
      <c r="E19">
        <v>24</v>
      </c>
      <c r="F19">
        <f t="shared" si="1"/>
        <v>3.1780538303479458</v>
      </c>
      <c r="G19" s="5">
        <f t="shared" si="2"/>
        <v>480</v>
      </c>
    </row>
    <row r="20" spans="2:7" ht="12.75">
      <c r="B20">
        <v>850</v>
      </c>
      <c r="C20">
        <f>2188*10</f>
        <v>21880</v>
      </c>
      <c r="D20">
        <f t="shared" si="0"/>
        <v>147.91889669680478</v>
      </c>
      <c r="E20">
        <v>22</v>
      </c>
      <c r="F20">
        <f t="shared" si="1"/>
        <v>3.091042453358316</v>
      </c>
      <c r="G20" s="5">
        <f t="shared" si="2"/>
        <v>481.36</v>
      </c>
    </row>
    <row r="21" spans="2:7" ht="12.75">
      <c r="B21">
        <v>900</v>
      </c>
      <c r="C21">
        <f>2453*10</f>
        <v>24530</v>
      </c>
      <c r="D21">
        <f t="shared" si="0"/>
        <v>156.62056059151365</v>
      </c>
      <c r="E21">
        <v>20</v>
      </c>
      <c r="F21">
        <f t="shared" si="1"/>
        <v>2.995732273553991</v>
      </c>
      <c r="G21" s="5">
        <f t="shared" si="2"/>
        <v>490.6</v>
      </c>
    </row>
    <row r="22" spans="2:7" ht="12.75">
      <c r="B22">
        <v>950</v>
      </c>
      <c r="C22">
        <f>2734*10</f>
        <v>27340</v>
      </c>
      <c r="D22">
        <f t="shared" si="0"/>
        <v>165.34811761855653</v>
      </c>
      <c r="E22">
        <v>18.4</v>
      </c>
      <c r="F22">
        <f t="shared" si="1"/>
        <v>2.91235066461494</v>
      </c>
      <c r="G22" s="5">
        <f t="shared" si="2"/>
        <v>503.0559999999999</v>
      </c>
    </row>
    <row r="23" spans="2:7" ht="12.75">
      <c r="B23">
        <v>1000</v>
      </c>
      <c r="C23">
        <v>30780</v>
      </c>
      <c r="D23">
        <f t="shared" si="0"/>
        <v>175.44229820656136</v>
      </c>
      <c r="E23">
        <v>16.7</v>
      </c>
      <c r="F23">
        <f t="shared" si="1"/>
        <v>2.8154087194227095</v>
      </c>
      <c r="G23" s="5">
        <f t="shared" si="2"/>
        <v>514.026</v>
      </c>
    </row>
    <row r="72" ht="12.75">
      <c r="B72" t="s">
        <v>16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6:E41"/>
  <sheetViews>
    <sheetView workbookViewId="0" topLeftCell="A1">
      <selection activeCell="C7" sqref="C7:E41"/>
    </sheetView>
  </sheetViews>
  <sheetFormatPr defaultColWidth="11.421875" defaultRowHeight="12.75"/>
  <cols>
    <col min="4" max="5" width="11.421875" style="4" customWidth="1"/>
  </cols>
  <sheetData>
    <row r="6" spans="3:4" ht="12.75">
      <c r="C6" t="s">
        <v>2</v>
      </c>
      <c r="D6" s="3"/>
    </row>
    <row r="7" spans="3:5" ht="12.75">
      <c r="C7">
        <v>3</v>
      </c>
      <c r="D7" s="4">
        <v>1.73194444</v>
      </c>
      <c r="E7" s="4">
        <v>1.732051</v>
      </c>
    </row>
    <row r="8" spans="3:5" ht="12.75">
      <c r="C8">
        <v>4</v>
      </c>
      <c r="D8" s="4">
        <v>1.63161266</v>
      </c>
      <c r="E8" s="4">
        <v>3.674242</v>
      </c>
    </row>
    <row r="9" spans="3:5" ht="12.75">
      <c r="C9">
        <v>5</v>
      </c>
      <c r="D9" s="4">
        <v>1.4123728</v>
      </c>
      <c r="E9" s="4">
        <v>6.474901</v>
      </c>
    </row>
    <row r="10" spans="3:5" ht="12.75">
      <c r="C10">
        <v>6</v>
      </c>
      <c r="D10" s="4">
        <v>1.41152808</v>
      </c>
      <c r="E10" s="4">
        <v>9.985308</v>
      </c>
    </row>
    <row r="11" spans="3:5" ht="12.75">
      <c r="C11">
        <v>7</v>
      </c>
      <c r="D11" s="4">
        <v>1.25408486</v>
      </c>
      <c r="E11" s="4">
        <v>14.453482</v>
      </c>
    </row>
    <row r="12" spans="3:5" ht="12.75">
      <c r="C12">
        <v>10</v>
      </c>
      <c r="D12" s="4">
        <v>1.09137176</v>
      </c>
      <c r="E12" s="4">
        <v>32.740088</v>
      </c>
    </row>
    <row r="13" spans="3:5" ht="12.75">
      <c r="C13">
        <v>12</v>
      </c>
      <c r="D13" s="4">
        <v>1.05110098</v>
      </c>
      <c r="E13" s="4">
        <v>49.165254</v>
      </c>
    </row>
    <row r="14" spans="3:5" ht="12.75">
      <c r="C14">
        <v>15</v>
      </c>
      <c r="D14" s="4">
        <v>0.90252435</v>
      </c>
      <c r="E14" s="4">
        <v>80.677744</v>
      </c>
    </row>
    <row r="15" spans="3:5" ht="12.75">
      <c r="C15">
        <v>20</v>
      </c>
      <c r="D15" s="4">
        <v>0.80229534</v>
      </c>
      <c r="E15" s="4">
        <v>150.881569</v>
      </c>
    </row>
    <row r="16" spans="3:5" ht="12.75">
      <c r="C16">
        <v>30</v>
      </c>
      <c r="D16" s="4">
        <v>0.6592538</v>
      </c>
      <c r="E16" s="4">
        <v>359.608601</v>
      </c>
    </row>
    <row r="17" spans="3:5" ht="12.75">
      <c r="C17">
        <v>40</v>
      </c>
      <c r="D17" s="4">
        <v>0.56815527</v>
      </c>
      <c r="E17" s="4">
        <v>661.128304</v>
      </c>
    </row>
    <row r="18" spans="3:5" ht="12.75">
      <c r="C18">
        <v>50</v>
      </c>
      <c r="D18" s="4">
        <v>0.51059906</v>
      </c>
      <c r="E18" s="4">
        <v>1055.351247</v>
      </c>
    </row>
    <row r="19" spans="3:5" ht="12.75">
      <c r="C19">
        <v>60</v>
      </c>
      <c r="D19" s="4">
        <v>0.46547252</v>
      </c>
      <c r="E19" s="4">
        <v>1544.651682</v>
      </c>
    </row>
    <row r="20" spans="3:5" ht="12.75">
      <c r="C20">
        <v>70</v>
      </c>
      <c r="D20" s="4">
        <v>0.43125633</v>
      </c>
      <c r="E20" s="4">
        <v>2128.032791</v>
      </c>
    </row>
    <row r="21" spans="3:5" ht="12.75">
      <c r="C21">
        <v>80</v>
      </c>
      <c r="D21" s="4">
        <v>0.40483667</v>
      </c>
      <c r="E21" s="4">
        <v>2806.847425</v>
      </c>
    </row>
    <row r="22" spans="3:5" ht="12.75">
      <c r="C22">
        <v>90</v>
      </c>
      <c r="D22" s="4">
        <v>0.38191509</v>
      </c>
      <c r="E22" s="4">
        <v>3579.52453</v>
      </c>
    </row>
    <row r="23" spans="3:5" ht="12.75">
      <c r="C23">
        <v>100</v>
      </c>
      <c r="D23" s="4">
        <v>0.36341372</v>
      </c>
      <c r="E23" s="4">
        <v>4448.350634</v>
      </c>
    </row>
    <row r="24" spans="3:5" ht="12.75">
      <c r="C24">
        <v>150</v>
      </c>
      <c r="D24" s="4">
        <v>0.29738243</v>
      </c>
      <c r="E24" s="4">
        <v>10236.374263</v>
      </c>
    </row>
    <row r="25" spans="3:5" ht="12.75">
      <c r="C25">
        <v>200</v>
      </c>
      <c r="D25" s="4">
        <v>0.25206241</v>
      </c>
      <c r="E25" s="4">
        <v>18439.079282</v>
      </c>
    </row>
    <row r="26" spans="3:5" ht="12.75">
      <c r="C26">
        <v>250</v>
      </c>
      <c r="D26" s="4">
        <v>0.23165254</v>
      </c>
      <c r="E26" s="4">
        <v>29068.139571</v>
      </c>
    </row>
    <row r="27" spans="3:5" ht="12.75">
      <c r="C27">
        <v>300</v>
      </c>
      <c r="D27" s="4">
        <v>0.20930265</v>
      </c>
      <c r="E27" s="4">
        <v>42134.227039</v>
      </c>
    </row>
    <row r="28" spans="3:5" ht="12.75">
      <c r="C28">
        <v>350</v>
      </c>
      <c r="D28" s="4">
        <v>0.19551608</v>
      </c>
      <c r="E28" s="4">
        <v>57635.249736</v>
      </c>
    </row>
    <row r="29" spans="3:5" ht="12.75">
      <c r="C29">
        <v>400</v>
      </c>
      <c r="D29" s="4">
        <v>0.18294178</v>
      </c>
      <c r="E29" s="4">
        <v>75583.518651</v>
      </c>
    </row>
    <row r="30" spans="3:5" ht="12.75">
      <c r="C30">
        <v>450</v>
      </c>
      <c r="D30" s="4">
        <v>0.17253575</v>
      </c>
      <c r="E30" s="4">
        <v>95979.774227</v>
      </c>
    </row>
    <row r="31" spans="3:5" ht="12.75">
      <c r="C31">
        <v>500</v>
      </c>
      <c r="D31" s="4">
        <v>0.16340801</v>
      </c>
      <c r="E31" s="4">
        <v>118831.540035</v>
      </c>
    </row>
    <row r="32" spans="3:5" ht="12.75">
      <c r="C32">
        <v>550</v>
      </c>
      <c r="D32" s="4">
        <v>0.15688277</v>
      </c>
      <c r="E32" s="4">
        <v>144127.741067</v>
      </c>
    </row>
    <row r="33" spans="3:5" ht="12.75">
      <c r="C33">
        <v>600</v>
      </c>
      <c r="D33" s="4">
        <v>0.14987547</v>
      </c>
      <c r="E33" s="4">
        <v>171884.319355</v>
      </c>
    </row>
    <row r="34" spans="3:5" ht="12.75">
      <c r="C34">
        <v>650</v>
      </c>
      <c r="D34" s="4">
        <v>0.14428867</v>
      </c>
      <c r="E34" s="4">
        <v>202098.127479</v>
      </c>
    </row>
    <row r="35" spans="3:5" ht="12.75">
      <c r="C35">
        <v>700</v>
      </c>
      <c r="D35" s="4">
        <v>0.13894932</v>
      </c>
      <c r="E35" s="4">
        <v>234773.255094</v>
      </c>
    </row>
    <row r="36" spans="3:5" ht="12.75">
      <c r="C36">
        <v>750</v>
      </c>
      <c r="D36" s="4">
        <v>0.13453187</v>
      </c>
      <c r="E36" s="4">
        <v>269906.871288</v>
      </c>
    </row>
    <row r="37" spans="3:5" ht="12.75">
      <c r="C37">
        <v>800</v>
      </c>
      <c r="D37" s="4">
        <v>0.12973841</v>
      </c>
      <c r="E37" s="4">
        <v>307507.027874</v>
      </c>
    </row>
    <row r="38" spans="3:5" ht="12.75">
      <c r="C38">
        <v>850</v>
      </c>
      <c r="D38" s="4">
        <v>0.12613092</v>
      </c>
      <c r="E38" s="4">
        <v>347563.738311</v>
      </c>
    </row>
    <row r="39" spans="3:5" ht="12.75">
      <c r="C39">
        <v>900</v>
      </c>
      <c r="D39" s="4">
        <v>0.12262231</v>
      </c>
      <c r="E39" s="4">
        <v>390088.51557</v>
      </c>
    </row>
    <row r="40" spans="3:5" ht="12.75">
      <c r="C40">
        <v>950</v>
      </c>
      <c r="D40" s="4">
        <v>0.11913125</v>
      </c>
      <c r="E40" s="4">
        <v>435078.631791</v>
      </c>
    </row>
    <row r="41" spans="3:5" ht="12.75">
      <c r="C41">
        <v>1000</v>
      </c>
      <c r="D41" s="4">
        <v>0.11508587</v>
      </c>
      <c r="E41" s="4">
        <v>482538.039142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5:E25"/>
  <sheetViews>
    <sheetView tabSelected="1" workbookViewId="0" topLeftCell="A1">
      <selection activeCell="G21" sqref="G21"/>
    </sheetView>
  </sheetViews>
  <sheetFormatPr defaultColWidth="11.421875" defaultRowHeight="12.75"/>
  <sheetData>
    <row r="5" spans="3:4" ht="12.75">
      <c r="C5" t="s">
        <v>2</v>
      </c>
      <c r="D5" t="s">
        <v>17</v>
      </c>
    </row>
    <row r="6" spans="3:5" ht="12.75">
      <c r="C6">
        <v>50</v>
      </c>
      <c r="D6">
        <v>95</v>
      </c>
      <c r="E6">
        <f>C6*2-5</f>
        <v>95</v>
      </c>
    </row>
    <row r="7" spans="3:5" ht="12.75">
      <c r="C7">
        <v>100</v>
      </c>
      <c r="D7">
        <v>195</v>
      </c>
      <c r="E7">
        <f aca="true" t="shared" si="0" ref="E7:E25">C7*2-5</f>
        <v>195</v>
      </c>
    </row>
    <row r="8" spans="3:5" ht="12.75">
      <c r="C8">
        <v>150</v>
      </c>
      <c r="D8">
        <v>295</v>
      </c>
      <c r="E8">
        <f t="shared" si="0"/>
        <v>295</v>
      </c>
    </row>
    <row r="9" spans="3:5" ht="12.75">
      <c r="C9">
        <v>200</v>
      </c>
      <c r="D9">
        <v>395</v>
      </c>
      <c r="E9">
        <f t="shared" si="0"/>
        <v>395</v>
      </c>
    </row>
    <row r="10" spans="3:5" ht="12.75">
      <c r="C10">
        <v>250</v>
      </c>
      <c r="D10">
        <v>495</v>
      </c>
      <c r="E10">
        <f t="shared" si="0"/>
        <v>495</v>
      </c>
    </row>
    <row r="11" spans="3:5" ht="12.75">
      <c r="C11">
        <v>300</v>
      </c>
      <c r="D11">
        <v>595</v>
      </c>
      <c r="E11">
        <f t="shared" si="0"/>
        <v>595</v>
      </c>
    </row>
    <row r="12" spans="3:5" ht="12.75">
      <c r="C12">
        <v>350</v>
      </c>
      <c r="D12">
        <v>695</v>
      </c>
      <c r="E12">
        <f t="shared" si="0"/>
        <v>695</v>
      </c>
    </row>
    <row r="13" spans="3:5" ht="12.75">
      <c r="C13">
        <v>400</v>
      </c>
      <c r="D13">
        <v>795</v>
      </c>
      <c r="E13">
        <f t="shared" si="0"/>
        <v>795</v>
      </c>
    </row>
    <row r="14" spans="3:5" ht="12.75">
      <c r="C14">
        <v>450</v>
      </c>
      <c r="D14">
        <v>895</v>
      </c>
      <c r="E14">
        <f t="shared" si="0"/>
        <v>895</v>
      </c>
    </row>
    <row r="15" spans="3:5" ht="12.75">
      <c r="C15">
        <v>500</v>
      </c>
      <c r="D15">
        <v>995</v>
      </c>
      <c r="E15">
        <f t="shared" si="0"/>
        <v>995</v>
      </c>
    </row>
    <row r="16" spans="3:5" ht="12.75">
      <c r="C16">
        <v>550</v>
      </c>
      <c r="D16">
        <v>1095</v>
      </c>
      <c r="E16">
        <f t="shared" si="0"/>
        <v>1095</v>
      </c>
    </row>
    <row r="17" spans="3:5" ht="12.75">
      <c r="C17">
        <v>600</v>
      </c>
      <c r="D17">
        <v>1195</v>
      </c>
      <c r="E17">
        <f t="shared" si="0"/>
        <v>1195</v>
      </c>
    </row>
    <row r="18" spans="3:5" ht="12.75">
      <c r="C18">
        <v>650</v>
      </c>
      <c r="D18">
        <v>1295</v>
      </c>
      <c r="E18">
        <f t="shared" si="0"/>
        <v>1295</v>
      </c>
    </row>
    <row r="19" spans="3:5" ht="12.75">
      <c r="C19">
        <v>700</v>
      </c>
      <c r="D19">
        <v>1395</v>
      </c>
      <c r="E19">
        <f t="shared" si="0"/>
        <v>1395</v>
      </c>
    </row>
    <row r="20" spans="3:5" ht="12.75">
      <c r="C20">
        <v>750</v>
      </c>
      <c r="D20">
        <v>1495</v>
      </c>
      <c r="E20">
        <f t="shared" si="0"/>
        <v>1495</v>
      </c>
    </row>
    <row r="21" spans="3:5" ht="12.75">
      <c r="C21">
        <v>800</v>
      </c>
      <c r="D21">
        <v>1595</v>
      </c>
      <c r="E21">
        <f t="shared" si="0"/>
        <v>1595</v>
      </c>
    </row>
    <row r="22" spans="3:5" ht="12.75">
      <c r="C22">
        <v>850</v>
      </c>
      <c r="D22">
        <v>1695</v>
      </c>
      <c r="E22">
        <f t="shared" si="0"/>
        <v>1695</v>
      </c>
    </row>
    <row r="23" spans="3:5" ht="12.75">
      <c r="C23">
        <v>900</v>
      </c>
      <c r="D23">
        <v>1795</v>
      </c>
      <c r="E23">
        <f t="shared" si="0"/>
        <v>1795</v>
      </c>
    </row>
    <row r="24" spans="3:5" ht="12.75">
      <c r="C24">
        <v>950</v>
      </c>
      <c r="D24">
        <v>1895</v>
      </c>
      <c r="E24">
        <f t="shared" si="0"/>
        <v>1895</v>
      </c>
    </row>
    <row r="25" spans="3:5" ht="12.75">
      <c r="C25">
        <v>1000</v>
      </c>
      <c r="D25">
        <v>1995</v>
      </c>
      <c r="E25">
        <f t="shared" si="0"/>
        <v>1995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</dc:creator>
  <cp:keywords/>
  <dc:description/>
  <cp:lastModifiedBy>Mathias</cp:lastModifiedBy>
  <dcterms:created xsi:type="dcterms:W3CDTF">2006-06-14T17:21:41Z</dcterms:created>
  <dcterms:modified xsi:type="dcterms:W3CDTF">2006-06-18T23:00:24Z</dcterms:modified>
  <cp:category/>
  <cp:version/>
  <cp:contentType/>
  <cp:contentStatus/>
</cp:coreProperties>
</file>